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6" i="1" l="1"/>
  <c r="N25" i="1"/>
  <c r="N24" i="1"/>
  <c r="O16" i="1" l="1"/>
  <c r="O15" i="1"/>
  <c r="O14" i="1"/>
  <c r="O13" i="1"/>
  <c r="O12" i="1"/>
  <c r="O11" i="1"/>
  <c r="O10" i="1"/>
  <c r="O9" i="1"/>
  <c r="O8" i="1"/>
  <c r="O7" i="1"/>
  <c r="O6" i="1"/>
  <c r="O5" i="1"/>
  <c r="O19" i="1" s="1"/>
  <c r="O4" i="1"/>
  <c r="M16" i="1"/>
  <c r="M15" i="1"/>
  <c r="M14" i="1"/>
  <c r="M13" i="1"/>
  <c r="M12" i="1"/>
  <c r="M11" i="1"/>
  <c r="M10" i="1"/>
  <c r="M6" i="1"/>
  <c r="M5" i="1"/>
  <c r="M4" i="1"/>
  <c r="AE19" i="1"/>
  <c r="AD19" i="1"/>
  <c r="AC19" i="1"/>
  <c r="AB19" i="1"/>
  <c r="AA19" i="1"/>
  <c r="Z19" i="1"/>
  <c r="Y19" i="1"/>
  <c r="I25" i="1" s="1"/>
  <c r="X19" i="1"/>
  <c r="H25" i="1" s="1"/>
  <c r="W19" i="1"/>
  <c r="G25" i="1" s="1"/>
  <c r="V19" i="1"/>
  <c r="F25" i="1" s="1"/>
  <c r="U19" i="1"/>
  <c r="E25" i="1" s="1"/>
  <c r="T19" i="1"/>
  <c r="I24" i="1" s="1"/>
  <c r="M24" i="1" s="1"/>
  <c r="S19" i="1"/>
  <c r="H24" i="1" s="1"/>
  <c r="R19" i="1"/>
  <c r="G24" i="1"/>
  <c r="Q19" i="1"/>
  <c r="F24" i="1"/>
  <c r="P19" i="1"/>
  <c r="E24" i="1"/>
  <c r="L19" i="1"/>
  <c r="K19" i="1"/>
  <c r="J19" i="1"/>
  <c r="I19" i="1"/>
  <c r="D20" i="1" s="1"/>
  <c r="H19" i="1"/>
  <c r="H23" i="1"/>
  <c r="G19" i="1"/>
  <c r="G23" i="1"/>
  <c r="G26" i="1" s="1"/>
  <c r="F19" i="1"/>
  <c r="F23" i="1" s="1"/>
  <c r="E19" i="1"/>
  <c r="E23" i="1" s="1"/>
  <c r="I23" i="1"/>
  <c r="M19" i="1"/>
  <c r="K24" i="1"/>
  <c r="M23" i="1" l="1"/>
  <c r="E26" i="1"/>
  <c r="L23" i="1"/>
  <c r="L24" i="1"/>
  <c r="H26" i="1"/>
  <c r="M25" i="1"/>
  <c r="O23" i="1"/>
  <c r="O26" i="1" s="1"/>
  <c r="N19" i="1"/>
  <c r="N23" i="1" s="1"/>
  <c r="I26" i="1"/>
  <c r="F26" i="1"/>
  <c r="K26" i="1" s="1"/>
  <c r="K23" i="1"/>
  <c r="K25" i="1"/>
  <c r="L25" i="1"/>
  <c r="M26" i="1" l="1"/>
  <c r="L26" i="1"/>
</calcChain>
</file>

<file path=xl/sharedStrings.xml><?xml version="1.0" encoding="utf-8"?>
<sst xmlns="http://schemas.openxmlformats.org/spreadsheetml/2006/main" count="114" uniqueCount="68">
  <si>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</si>
  <si>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</si>
  <si>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</si>
  <si>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</si>
  <si>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</si>
  <si>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</si>
  <si>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</si>
  <si>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</si>
  <si>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</si>
  <si>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</si>
  <si>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</si>
  <si>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</si>
  <si>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</si>
  <si>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</si>
  <si>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</si>
  <si>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</si>
  <si>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</si>
  <si>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</si>
  <si>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</si>
  <si>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</si>
  <si>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</si>
  <si>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</si>
  <si>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</si>
  <si>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</si>
  <si>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</si>
  <si>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</si>
  <si>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</si>
  <si>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</si>
  <si>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</si>
  <si>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</si>
  <si>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</si>
  <si>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</si>
  <si>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</si>
  <si>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</si>
  <si>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</si>
  <si>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</si>
  <si>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</si>
  <si>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</si>
  <si>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</si>
  <si>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</si>
  <si>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</si>
  <si>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11.</t>
  </si>
  <si>
    <t>VäVi</t>
  </si>
  <si>
    <t>superpesiskarsinta</t>
  </si>
  <si>
    <t>9.</t>
  </si>
  <si>
    <t>YJ</t>
  </si>
  <si>
    <t>7.</t>
  </si>
  <si>
    <t>puolivälierät</t>
  </si>
  <si>
    <t>play off</t>
  </si>
  <si>
    <t>6.</t>
  </si>
  <si>
    <t>2.</t>
  </si>
  <si>
    <t>Virkiä</t>
  </si>
  <si>
    <t>8.</t>
  </si>
  <si>
    <t>ViVe</t>
  </si>
  <si>
    <t>karsintasarja</t>
  </si>
  <si>
    <t>10.</t>
  </si>
  <si>
    <t>PeTo</t>
  </si>
  <si>
    <t>3.</t>
  </si>
  <si>
    <t>Elina Liikala</t>
  </si>
  <si>
    <t>9.12.1972</t>
  </si>
  <si>
    <t>suomensarja</t>
  </si>
  <si>
    <t>05.05. 1991  Roihu - VäVi  10-9</t>
  </si>
  <si>
    <t xml:space="preserve">  18 v   4 kk 26 pv</t>
  </si>
  <si>
    <t>ViVe = Vimpelin Veto  (1934)</t>
  </si>
  <si>
    <t>Virkiä = Lapuan Virkiä  (1907)</t>
  </si>
  <si>
    <t>PeTo = Peräseinäjoen Toive  (1927)</t>
  </si>
  <si>
    <t>YJ = Ylihärmän Junkkarit  (1908)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</si>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</sst>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8.8554687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58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1991</v>
      </c>
      <c r="C4" s="43" t="s">
        <v>41</v>
      </c>
      <c r="D4" s="41" t="s">
        <v>42</v>
      </c>
      <c r="E4" s="27">
        <v>22</v>
      </c>
      <c r="F4" s="27">
        <v>0</v>
      </c>
      <c r="G4" s="27">
        <v>9</v>
      </c>
      <c r="H4" s="27">
        <v>11</v>
      </c>
      <c r="I4" s="27">
        <v>73</v>
      </c>
      <c r="J4" s="27">
        <v>23</v>
      </c>
      <c r="K4" s="27">
        <v>30</v>
      </c>
      <c r="L4" s="27">
        <v>11</v>
      </c>
      <c r="M4" s="27">
        <f>SUM(F4+G4)</f>
        <v>9</v>
      </c>
      <c r="N4" s="63">
        <v>0.52200000000000002</v>
      </c>
      <c r="O4" s="25">
        <f>PRODUCT(I4/N4)</f>
        <v>139.84674329501914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1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1992</v>
      </c>
      <c r="C5" s="43" t="s">
        <v>41</v>
      </c>
      <c r="D5" s="41" t="s">
        <v>42</v>
      </c>
      <c r="E5" s="27">
        <v>22</v>
      </c>
      <c r="F5" s="27">
        <v>0</v>
      </c>
      <c r="G5" s="27">
        <v>1</v>
      </c>
      <c r="H5" s="27">
        <v>21</v>
      </c>
      <c r="I5" s="27">
        <v>82</v>
      </c>
      <c r="J5" s="27">
        <v>46</v>
      </c>
      <c r="K5" s="27">
        <v>19</v>
      </c>
      <c r="L5" s="27">
        <v>16</v>
      </c>
      <c r="M5" s="27">
        <f>SUM(F5+G5)</f>
        <v>1</v>
      </c>
      <c r="N5" s="63">
        <v>0.51700000000000002</v>
      </c>
      <c r="O5" s="25">
        <f t="shared" ref="O5:O16" si="0">PRODUCT(I5/N5)</f>
        <v>158.6073500967118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1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1993</v>
      </c>
      <c r="C6" s="43" t="s">
        <v>44</v>
      </c>
      <c r="D6" s="41" t="s">
        <v>45</v>
      </c>
      <c r="E6" s="27">
        <v>24</v>
      </c>
      <c r="F6" s="27">
        <v>1</v>
      </c>
      <c r="G6" s="27">
        <v>6</v>
      </c>
      <c r="H6" s="27">
        <v>27</v>
      </c>
      <c r="I6" s="27">
        <v>75</v>
      </c>
      <c r="J6" s="27">
        <v>35</v>
      </c>
      <c r="K6" s="27">
        <v>17</v>
      </c>
      <c r="L6" s="27">
        <v>16</v>
      </c>
      <c r="M6" s="27">
        <f>SUM(F6+G6)</f>
        <v>7</v>
      </c>
      <c r="N6" s="63">
        <v>0.438</v>
      </c>
      <c r="O6" s="25">
        <f t="shared" si="0"/>
        <v>171.23287671232876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1994</v>
      </c>
      <c r="C7" s="43" t="s">
        <v>46</v>
      </c>
      <c r="D7" s="41" t="s">
        <v>45</v>
      </c>
      <c r="E7" s="27">
        <v>23</v>
      </c>
      <c r="F7" s="27">
        <v>0</v>
      </c>
      <c r="G7" s="27">
        <v>9</v>
      </c>
      <c r="H7" s="27">
        <v>16</v>
      </c>
      <c r="I7" s="27">
        <v>71</v>
      </c>
      <c r="J7" s="27">
        <v>21</v>
      </c>
      <c r="K7" s="27">
        <v>22</v>
      </c>
      <c r="L7" s="27">
        <v>19</v>
      </c>
      <c r="M7" s="27">
        <v>9</v>
      </c>
      <c r="N7" s="30">
        <v>0.47699999999999998</v>
      </c>
      <c r="O7" s="25">
        <f t="shared" si="0"/>
        <v>148.84696016771488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6" t="s">
        <v>47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1995</v>
      </c>
      <c r="C8" s="43" t="s">
        <v>46</v>
      </c>
      <c r="D8" s="41" t="s">
        <v>45</v>
      </c>
      <c r="E8" s="27">
        <v>20</v>
      </c>
      <c r="F8" s="27">
        <v>0</v>
      </c>
      <c r="G8" s="27">
        <v>3</v>
      </c>
      <c r="H8" s="27">
        <v>17</v>
      </c>
      <c r="I8" s="27">
        <v>61</v>
      </c>
      <c r="J8" s="27">
        <v>17</v>
      </c>
      <c r="K8" s="27">
        <v>25</v>
      </c>
      <c r="L8" s="27">
        <v>16</v>
      </c>
      <c r="M8" s="27">
        <v>3</v>
      </c>
      <c r="N8" s="30">
        <v>0.51700000000000002</v>
      </c>
      <c r="O8" s="25">
        <f t="shared" si="0"/>
        <v>117.98839458413926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6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1996</v>
      </c>
      <c r="C9" s="43" t="s">
        <v>49</v>
      </c>
      <c r="D9" s="41" t="s">
        <v>45</v>
      </c>
      <c r="E9" s="27">
        <v>23</v>
      </c>
      <c r="F9" s="27">
        <v>0</v>
      </c>
      <c r="G9" s="27">
        <v>7</v>
      </c>
      <c r="H9" s="27">
        <v>14</v>
      </c>
      <c r="I9" s="27">
        <v>73</v>
      </c>
      <c r="J9" s="27">
        <v>26</v>
      </c>
      <c r="K9" s="27">
        <v>13</v>
      </c>
      <c r="L9" s="27">
        <v>27</v>
      </c>
      <c r="M9" s="27">
        <v>7</v>
      </c>
      <c r="N9" s="30">
        <v>0.497</v>
      </c>
      <c r="O9" s="25">
        <f t="shared" si="0"/>
        <v>146.88128772635815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6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1997</v>
      </c>
      <c r="C10" s="43" t="s">
        <v>50</v>
      </c>
      <c r="D10" s="41" t="s">
        <v>51</v>
      </c>
      <c r="E10" s="27">
        <v>24</v>
      </c>
      <c r="F10" s="27">
        <v>0</v>
      </c>
      <c r="G10" s="27">
        <v>5</v>
      </c>
      <c r="H10" s="27">
        <v>23</v>
      </c>
      <c r="I10" s="27">
        <v>95</v>
      </c>
      <c r="J10" s="27">
        <v>40</v>
      </c>
      <c r="K10" s="27">
        <v>27</v>
      </c>
      <c r="L10" s="27">
        <v>23</v>
      </c>
      <c r="M10" s="27">
        <f t="shared" ref="M10:M16" si="1">PRODUCT(F10+G10)</f>
        <v>5</v>
      </c>
      <c r="N10" s="30">
        <v>0.54600000000000004</v>
      </c>
      <c r="O10" s="25">
        <f t="shared" si="0"/>
        <v>173.99267399267399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56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1998</v>
      </c>
      <c r="C11" s="43" t="s">
        <v>52</v>
      </c>
      <c r="D11" s="41" t="s">
        <v>53</v>
      </c>
      <c r="E11" s="27">
        <v>21</v>
      </c>
      <c r="F11" s="27">
        <v>1</v>
      </c>
      <c r="G11" s="27">
        <v>9</v>
      </c>
      <c r="H11" s="27">
        <v>15</v>
      </c>
      <c r="I11" s="27">
        <v>74</v>
      </c>
      <c r="J11" s="27">
        <v>23</v>
      </c>
      <c r="K11" s="27">
        <v>28</v>
      </c>
      <c r="L11" s="27">
        <v>13</v>
      </c>
      <c r="M11" s="27">
        <f t="shared" si="1"/>
        <v>10</v>
      </c>
      <c r="N11" s="30">
        <v>0.52100000000000002</v>
      </c>
      <c r="O11" s="25">
        <f t="shared" si="0"/>
        <v>142.03454894433781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6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1999</v>
      </c>
      <c r="C12" s="43" t="s">
        <v>41</v>
      </c>
      <c r="D12" s="41" t="s">
        <v>53</v>
      </c>
      <c r="E12" s="27">
        <v>21</v>
      </c>
      <c r="F12" s="27">
        <v>0</v>
      </c>
      <c r="G12" s="27">
        <v>7</v>
      </c>
      <c r="H12" s="27">
        <v>16</v>
      </c>
      <c r="I12" s="27">
        <v>94</v>
      </c>
      <c r="J12" s="27">
        <v>12</v>
      </c>
      <c r="K12" s="27">
        <v>54</v>
      </c>
      <c r="L12" s="27">
        <v>21</v>
      </c>
      <c r="M12" s="27">
        <f t="shared" si="1"/>
        <v>7</v>
      </c>
      <c r="N12" s="30">
        <v>0.53700000000000003</v>
      </c>
      <c r="O12" s="25">
        <f t="shared" si="0"/>
        <v>175.04655493482309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1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2000</v>
      </c>
      <c r="C13" s="43" t="s">
        <v>44</v>
      </c>
      <c r="D13" s="41" t="s">
        <v>53</v>
      </c>
      <c r="E13" s="27">
        <v>21</v>
      </c>
      <c r="F13" s="27">
        <v>0</v>
      </c>
      <c r="G13" s="27">
        <v>5</v>
      </c>
      <c r="H13" s="27">
        <v>18</v>
      </c>
      <c r="I13" s="27">
        <v>90</v>
      </c>
      <c r="J13" s="27">
        <v>17</v>
      </c>
      <c r="K13" s="27">
        <v>52</v>
      </c>
      <c r="L13" s="27">
        <v>16</v>
      </c>
      <c r="M13" s="27">
        <f t="shared" si="1"/>
        <v>5</v>
      </c>
      <c r="N13" s="30">
        <v>0.57299999999999995</v>
      </c>
      <c r="O13" s="25">
        <f t="shared" si="0"/>
        <v>157.06806282722513</v>
      </c>
      <c r="P13" s="27"/>
      <c r="Q13" s="27"/>
      <c r="R13" s="27"/>
      <c r="S13" s="27"/>
      <c r="T13" s="27"/>
      <c r="U13" s="28">
        <v>7</v>
      </c>
      <c r="V13" s="28">
        <v>0</v>
      </c>
      <c r="W13" s="28">
        <v>6</v>
      </c>
      <c r="X13" s="28">
        <v>11</v>
      </c>
      <c r="Y13" s="28">
        <v>42</v>
      </c>
      <c r="Z13" s="64"/>
      <c r="AA13" s="27"/>
      <c r="AB13" s="27"/>
      <c r="AC13" s="27"/>
      <c r="AD13" s="27"/>
      <c r="AE13" s="27"/>
      <c r="AF13" s="51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2001</v>
      </c>
      <c r="C14" s="43" t="s">
        <v>55</v>
      </c>
      <c r="D14" s="41" t="s">
        <v>53</v>
      </c>
      <c r="E14" s="27">
        <v>24</v>
      </c>
      <c r="F14" s="27">
        <v>1</v>
      </c>
      <c r="G14" s="27">
        <v>1</v>
      </c>
      <c r="H14" s="27">
        <v>25</v>
      </c>
      <c r="I14" s="27">
        <v>98</v>
      </c>
      <c r="J14" s="27">
        <v>34</v>
      </c>
      <c r="K14" s="27">
        <v>55</v>
      </c>
      <c r="L14" s="27">
        <v>7</v>
      </c>
      <c r="M14" s="27">
        <f t="shared" si="1"/>
        <v>2</v>
      </c>
      <c r="N14" s="30">
        <v>0.53</v>
      </c>
      <c r="O14" s="25">
        <f t="shared" si="0"/>
        <v>184.90566037735849</v>
      </c>
      <c r="P14" s="27"/>
      <c r="Q14" s="27"/>
      <c r="R14" s="27"/>
      <c r="S14" s="27"/>
      <c r="T14" s="27"/>
      <c r="U14" s="28">
        <v>7</v>
      </c>
      <c r="V14" s="28">
        <v>1</v>
      </c>
      <c r="W14" s="28">
        <v>1</v>
      </c>
      <c r="X14" s="28">
        <v>7</v>
      </c>
      <c r="Y14" s="28">
        <v>35</v>
      </c>
      <c r="Z14" s="27"/>
      <c r="AA14" s="27"/>
      <c r="AB14" s="27"/>
      <c r="AC14" s="27"/>
      <c r="AD14" s="27"/>
      <c r="AE14" s="27"/>
      <c r="AF14" s="51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2002</v>
      </c>
      <c r="C15" s="43" t="s">
        <v>46</v>
      </c>
      <c r="D15" s="41" t="s">
        <v>56</v>
      </c>
      <c r="E15" s="27">
        <v>24</v>
      </c>
      <c r="F15" s="27">
        <v>1</v>
      </c>
      <c r="G15" s="27">
        <v>12</v>
      </c>
      <c r="H15" s="27">
        <v>21</v>
      </c>
      <c r="I15" s="27">
        <v>108</v>
      </c>
      <c r="J15" s="27">
        <v>10</v>
      </c>
      <c r="K15" s="27">
        <v>50</v>
      </c>
      <c r="L15" s="27">
        <v>35</v>
      </c>
      <c r="M15" s="27">
        <f t="shared" si="1"/>
        <v>13</v>
      </c>
      <c r="N15" s="30">
        <v>0.621</v>
      </c>
      <c r="O15" s="25">
        <f t="shared" si="0"/>
        <v>173.91304347826087</v>
      </c>
      <c r="P15" s="27">
        <v>3</v>
      </c>
      <c r="Q15" s="27">
        <v>0</v>
      </c>
      <c r="R15" s="27">
        <v>0</v>
      </c>
      <c r="S15" s="27">
        <v>1</v>
      </c>
      <c r="T15" s="27">
        <v>14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6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2003</v>
      </c>
      <c r="C16" s="43" t="s">
        <v>57</v>
      </c>
      <c r="D16" s="41" t="s">
        <v>56</v>
      </c>
      <c r="E16" s="27">
        <v>19</v>
      </c>
      <c r="F16" s="27">
        <v>0</v>
      </c>
      <c r="G16" s="27">
        <v>10</v>
      </c>
      <c r="H16" s="27">
        <v>10</v>
      </c>
      <c r="I16" s="27">
        <v>63</v>
      </c>
      <c r="J16" s="27">
        <v>14</v>
      </c>
      <c r="K16" s="27">
        <v>20</v>
      </c>
      <c r="L16" s="27">
        <v>19</v>
      </c>
      <c r="M16" s="27">
        <f t="shared" si="1"/>
        <v>10</v>
      </c>
      <c r="N16" s="30">
        <v>0.46</v>
      </c>
      <c r="O16" s="25">
        <f t="shared" si="0"/>
        <v>136.95652173913044</v>
      </c>
      <c r="P16" s="27">
        <v>12</v>
      </c>
      <c r="Q16" s="27">
        <v>0</v>
      </c>
      <c r="R16" s="27">
        <v>3</v>
      </c>
      <c r="S16" s="27">
        <v>2</v>
      </c>
      <c r="T16" s="27">
        <v>28</v>
      </c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>
        <v>1</v>
      </c>
      <c r="AF16" s="56" t="s">
        <v>48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2004</v>
      </c>
      <c r="C17" s="43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25">
        <v>0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5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5">
        <v>2005</v>
      </c>
      <c r="C18" s="66"/>
      <c r="D18" s="67" t="s">
        <v>53</v>
      </c>
      <c r="E18" s="65"/>
      <c r="F18" s="68" t="s">
        <v>60</v>
      </c>
      <c r="G18" s="65"/>
      <c r="H18" s="65"/>
      <c r="I18" s="65"/>
      <c r="J18" s="65"/>
      <c r="K18" s="65"/>
      <c r="L18" s="65"/>
      <c r="M18" s="65"/>
      <c r="N18" s="69"/>
      <c r="O18" s="25">
        <v>0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5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2">SUM(E4:E18)</f>
        <v>288</v>
      </c>
      <c r="F19" s="19">
        <f t="shared" si="2"/>
        <v>4</v>
      </c>
      <c r="G19" s="19">
        <f t="shared" si="2"/>
        <v>84</v>
      </c>
      <c r="H19" s="19">
        <f t="shared" si="2"/>
        <v>234</v>
      </c>
      <c r="I19" s="19">
        <f t="shared" si="2"/>
        <v>1057</v>
      </c>
      <c r="J19" s="19">
        <f t="shared" si="2"/>
        <v>318</v>
      </c>
      <c r="K19" s="19">
        <f t="shared" si="2"/>
        <v>412</v>
      </c>
      <c r="L19" s="19">
        <f t="shared" si="2"/>
        <v>239</v>
      </c>
      <c r="M19" s="19">
        <f t="shared" si="2"/>
        <v>88</v>
      </c>
      <c r="N19" s="31">
        <f>PRODUCT(I19/O19)</f>
        <v>0.52137780224586183</v>
      </c>
      <c r="O19" s="32">
        <f>SUM(O4:O18)</f>
        <v>2027.3206788760817</v>
      </c>
      <c r="P19" s="19">
        <f t="shared" ref="P19:AE19" si="3">SUM(P4:P18)</f>
        <v>15</v>
      </c>
      <c r="Q19" s="19">
        <f t="shared" si="3"/>
        <v>0</v>
      </c>
      <c r="R19" s="19">
        <f t="shared" si="3"/>
        <v>3</v>
      </c>
      <c r="S19" s="19">
        <f t="shared" si="3"/>
        <v>3</v>
      </c>
      <c r="T19" s="19">
        <f t="shared" si="3"/>
        <v>42</v>
      </c>
      <c r="U19" s="19">
        <f t="shared" si="3"/>
        <v>14</v>
      </c>
      <c r="V19" s="19">
        <f t="shared" si="3"/>
        <v>1</v>
      </c>
      <c r="W19" s="19">
        <f t="shared" si="3"/>
        <v>7</v>
      </c>
      <c r="X19" s="19">
        <f t="shared" si="3"/>
        <v>18</v>
      </c>
      <c r="Y19" s="19">
        <f t="shared" si="3"/>
        <v>77</v>
      </c>
      <c r="Z19" s="19">
        <f t="shared" si="3"/>
        <v>0</v>
      </c>
      <c r="AA19" s="19">
        <f t="shared" si="3"/>
        <v>0</v>
      </c>
      <c r="AB19" s="19">
        <f t="shared" si="3"/>
        <v>0</v>
      </c>
      <c r="AC19" s="19">
        <f t="shared" si="3"/>
        <v>0</v>
      </c>
      <c r="AD19" s="19">
        <f t="shared" si="3"/>
        <v>1</v>
      </c>
      <c r="AE19" s="19">
        <f t="shared" si="3"/>
        <v>1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776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38</v>
      </c>
      <c r="O22" s="25"/>
      <c r="P22" s="41" t="s">
        <v>33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13"/>
      <c r="AC22" s="13"/>
      <c r="AD22" s="13"/>
      <c r="AE22" s="13"/>
      <c r="AF22" s="4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4"/>
      <c r="E23" s="27">
        <f>PRODUCT(E19)</f>
        <v>288</v>
      </c>
      <c r="F23" s="27">
        <f>PRODUCT(F19)</f>
        <v>4</v>
      </c>
      <c r="G23" s="27">
        <f>PRODUCT(G19)</f>
        <v>84</v>
      </c>
      <c r="H23" s="27">
        <f>PRODUCT(H19)</f>
        <v>234</v>
      </c>
      <c r="I23" s="27">
        <f>PRODUCT(I19)</f>
        <v>1057</v>
      </c>
      <c r="J23" s="1"/>
      <c r="K23" s="45">
        <f>PRODUCT((F23+G23)/E23)</f>
        <v>0.30555555555555558</v>
      </c>
      <c r="L23" s="45">
        <f>PRODUCT(H23/E23)</f>
        <v>0.8125</v>
      </c>
      <c r="M23" s="45">
        <f>PRODUCT(I23/E23)</f>
        <v>3.6701388888888888</v>
      </c>
      <c r="N23" s="30">
        <f>PRODUCT(N19)</f>
        <v>0.52137780224586183</v>
      </c>
      <c r="O23" s="25">
        <f>PRODUCT(O19)</f>
        <v>2027.3206788760817</v>
      </c>
      <c r="P23" s="70" t="s">
        <v>34</v>
      </c>
      <c r="Q23" s="71"/>
      <c r="R23" s="71"/>
      <c r="S23" s="72" t="s">
        <v>61</v>
      </c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3" t="s">
        <v>39</v>
      </c>
      <c r="AE23" s="73"/>
      <c r="AF23" s="74" t="s">
        <v>62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6" t="s">
        <v>18</v>
      </c>
      <c r="C24" s="47"/>
      <c r="D24" s="48"/>
      <c r="E24" s="27">
        <f>PRODUCT(P19)</f>
        <v>15</v>
      </c>
      <c r="F24" s="27">
        <f>PRODUCT(Q19)</f>
        <v>0</v>
      </c>
      <c r="G24" s="27">
        <f>PRODUCT(R19)</f>
        <v>3</v>
      </c>
      <c r="H24" s="27">
        <f>PRODUCT(S19)</f>
        <v>3</v>
      </c>
      <c r="I24" s="27">
        <f>PRODUCT(T19)</f>
        <v>42</v>
      </c>
      <c r="J24" s="1"/>
      <c r="K24" s="45">
        <f>PRODUCT((F24+G24)/E24)</f>
        <v>0.2</v>
      </c>
      <c r="L24" s="45">
        <f>PRODUCT(H24/E24)</f>
        <v>0.2</v>
      </c>
      <c r="M24" s="45">
        <f>PRODUCT(I24/E24)</f>
        <v>2.8</v>
      </c>
      <c r="N24" s="30">
        <f>PRODUCT(I24/O24)</f>
        <v>0.47191011235955055</v>
      </c>
      <c r="O24" s="25">
        <v>89</v>
      </c>
      <c r="P24" s="75" t="s">
        <v>35</v>
      </c>
      <c r="Q24" s="76"/>
      <c r="R24" s="76"/>
      <c r="S24" s="77" t="s">
        <v>61</v>
      </c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 t="s">
        <v>39</v>
      </c>
      <c r="AE24" s="78"/>
      <c r="AF24" s="79" t="s">
        <v>62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9" t="s">
        <v>19</v>
      </c>
      <c r="C25" s="50"/>
      <c r="D25" s="51"/>
      <c r="E25" s="28">
        <f>PRODUCT(U19)</f>
        <v>14</v>
      </c>
      <c r="F25" s="28">
        <f>PRODUCT(V19)</f>
        <v>1</v>
      </c>
      <c r="G25" s="28">
        <f>PRODUCT(W19)</f>
        <v>7</v>
      </c>
      <c r="H25" s="28">
        <f>PRODUCT(X19)</f>
        <v>18</v>
      </c>
      <c r="I25" s="28">
        <f>PRODUCT(Y19)</f>
        <v>77</v>
      </c>
      <c r="J25" s="1"/>
      <c r="K25" s="52">
        <f>PRODUCT((F25+G25)/E25)</f>
        <v>0.5714285714285714</v>
      </c>
      <c r="L25" s="52">
        <f>PRODUCT(H25/E25)</f>
        <v>1.2857142857142858</v>
      </c>
      <c r="M25" s="52">
        <f>PRODUCT(I25/E25)</f>
        <v>5.5</v>
      </c>
      <c r="N25" s="53">
        <f t="shared" ref="N25:N26" si="4">PRODUCT(I25/O25)</f>
        <v>0.64166666666666672</v>
      </c>
      <c r="O25" s="25">
        <v>120</v>
      </c>
      <c r="P25" s="75" t="s">
        <v>36</v>
      </c>
      <c r="Q25" s="76"/>
      <c r="R25" s="76"/>
      <c r="S25" s="77" t="s">
        <v>61</v>
      </c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8" t="s">
        <v>39</v>
      </c>
      <c r="AE25" s="78"/>
      <c r="AF25" s="79" t="s">
        <v>62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4" t="s">
        <v>20</v>
      </c>
      <c r="C26" s="55"/>
      <c r="D26" s="56"/>
      <c r="E26" s="19">
        <f>SUM(E23:E25)</f>
        <v>317</v>
      </c>
      <c r="F26" s="19">
        <f>SUM(F23:F25)</f>
        <v>5</v>
      </c>
      <c r="G26" s="19">
        <f>SUM(G23:G25)</f>
        <v>94</v>
      </c>
      <c r="H26" s="19">
        <f>SUM(H23:H25)</f>
        <v>255</v>
      </c>
      <c r="I26" s="19">
        <f>SUM(I23:I25)</f>
        <v>1176</v>
      </c>
      <c r="J26" s="1"/>
      <c r="K26" s="57">
        <f>PRODUCT((F26+G26)/E26)</f>
        <v>0.31230283911671924</v>
      </c>
      <c r="L26" s="57">
        <f>PRODUCT(H26/E26)</f>
        <v>0.80441640378548895</v>
      </c>
      <c r="M26" s="57">
        <f>PRODUCT(I26/E26)</f>
        <v>3.7097791798107256</v>
      </c>
      <c r="N26" s="31">
        <f t="shared" si="4"/>
        <v>0.52586375966036669</v>
      </c>
      <c r="O26" s="25">
        <f>SUM(O23:O25)</f>
        <v>2236.3206788760817</v>
      </c>
      <c r="P26" s="80" t="s">
        <v>37</v>
      </c>
      <c r="Q26" s="81"/>
      <c r="R26" s="81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3"/>
      <c r="AF26" s="84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40</v>
      </c>
      <c r="C28" s="1"/>
      <c r="D28" s="1" t="s">
        <v>67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64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63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60" customFormat="1" ht="15" customHeight="1" x14ac:dyDescent="0.25">
      <c r="A32" s="1"/>
      <c r="B32" s="1"/>
      <c r="C32" s="9"/>
      <c r="D32" s="1" t="s">
        <v>65</v>
      </c>
      <c r="E32" s="1"/>
      <c r="F32" s="1"/>
      <c r="G32" s="1"/>
      <c r="H32" s="1"/>
      <c r="I32" s="1"/>
      <c r="J32" s="1"/>
      <c r="K32" s="1"/>
      <c r="L32" s="1"/>
      <c r="M32" s="59"/>
      <c r="N32" s="59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60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60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9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9"/>
      <c r="N39" s="59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8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60"/>
      <c r="AI40" s="60"/>
      <c r="AJ40" s="60"/>
      <c r="AK40" s="60"/>
      <c r="AL40" s="60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8"/>
      <c r="W41" s="58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60"/>
      <c r="AI41" s="60"/>
      <c r="AJ41" s="60"/>
      <c r="AK41" s="60"/>
      <c r="AL41" s="60"/>
    </row>
    <row r="42" spans="1:38" ht="15" customHeight="1" x14ac:dyDescent="0.25">
      <c r="A42" s="6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8"/>
      <c r="W42" s="58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8"/>
      <c r="W43" s="58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6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9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6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8"/>
      <c r="W46" s="58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8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8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8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8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2021-04-02T21:10:46Z</dcterms:modified>
</cp:coreProperties>
</file>